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書式" sheetId="1" r:id="rId1"/>
    <sheet name="書き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<sst xmlns="http://schemas.openxmlformats.org/spreadsheetml/2006/main" count="138" uniqueCount="49">
  <si>
    <t>小計</t>
  </si>
  <si>
    <t>合計</t>
  </si>
  <si>
    <t>システム開発費</t>
  </si>
  <si>
    <t>システム構築費</t>
  </si>
  <si>
    <t>マニュアル・報告書</t>
  </si>
  <si>
    <t>リース（使用）料</t>
  </si>
  <si>
    <t>ヶ月</t>
  </si>
  <si>
    <t>部</t>
  </si>
  <si>
    <t>備考</t>
  </si>
  <si>
    <t>項　　　　　　目</t>
  </si>
  <si>
    <t>大項目</t>
  </si>
  <si>
    <t>小項目</t>
  </si>
  <si>
    <t>中項目</t>
  </si>
  <si>
    <t>Ⅰ．人件費</t>
  </si>
  <si>
    <t>Ⅱ．事業費</t>
  </si>
  <si>
    <t>積算基礎</t>
  </si>
  <si>
    <t>＝</t>
  </si>
  <si>
    <t>基本設計</t>
  </si>
  <si>
    <t>システム詳細設計・開発</t>
  </si>
  <si>
    <t>技術ランク１</t>
  </si>
  <si>
    <t>技術ランク２</t>
  </si>
  <si>
    <t>技術ランク３</t>
  </si>
  <si>
    <t>ネットワーク環境構築</t>
  </si>
  <si>
    <t>サーバ環境構築</t>
  </si>
  <si>
    <t>＠</t>
  </si>
  <si>
    <t>×</t>
  </si>
  <si>
    <t>H</t>
  </si>
  <si>
    <t>＝</t>
  </si>
  <si>
    <t>＝</t>
  </si>
  <si>
    <t>＠</t>
  </si>
  <si>
    <t>×</t>
  </si>
  <si>
    <t>回線費</t>
  </si>
  <si>
    <t>Ⅲ．消費税及び地方消費税</t>
  </si>
  <si>
    <t>費用経費総額内訳表</t>
  </si>
  <si>
    <t>ＳＳＬライセンス</t>
  </si>
  <si>
    <t>＠</t>
  </si>
  <si>
    <t>×</t>
  </si>
  <si>
    <t>＠</t>
  </si>
  <si>
    <t>×</t>
  </si>
  <si>
    <t>Ⅰ＋Ⅱ</t>
  </si>
  <si>
    <t>（Ⅰ+Ⅱ）×0.05</t>
  </si>
  <si>
    <t>Ⅰ＋Ⅱ＋Ⅲ</t>
  </si>
  <si>
    <t>金額
（円未満切捨て）</t>
  </si>
  <si>
    <t>見積金額
（円）</t>
  </si>
  <si>
    <t>＠</t>
  </si>
  <si>
    <t>×</t>
  </si>
  <si>
    <t>H</t>
  </si>
  <si>
    <t>＝</t>
  </si>
  <si>
    <t>様式２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</si>
</sst>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4" xfId="21" applyFont="1" applyBorder="1">
      <alignment/>
      <protection/>
    </xf>
    <xf numFmtId="177" fontId="3" fillId="0" borderId="0" xfId="21" applyNumberFormat="1" applyFont="1" applyBorder="1">
      <alignment/>
      <protection/>
    </xf>
    <xf numFmtId="177" fontId="5" fillId="0" borderId="0" xfId="21" applyNumberFormat="1" applyFont="1" applyBorder="1">
      <alignment/>
      <protection/>
    </xf>
    <xf numFmtId="0" fontId="3" fillId="0" borderId="5" xfId="21" applyFont="1" applyBorder="1">
      <alignment/>
      <protection/>
    </xf>
    <xf numFmtId="177" fontId="3" fillId="0" borderId="5" xfId="21" applyNumberFormat="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7" xfId="2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9" xfId="21" applyFont="1" applyBorder="1">
      <alignment/>
      <protection/>
    </xf>
    <xf numFmtId="177" fontId="5" fillId="0" borderId="5" xfId="21" applyNumberFormat="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11" xfId="21" applyFont="1" applyBorder="1">
      <alignment/>
      <protection/>
    </xf>
    <xf numFmtId="0" fontId="3" fillId="0" borderId="12" xfId="21" applyFont="1" applyBorder="1">
      <alignment/>
      <protection/>
    </xf>
    <xf numFmtId="0" fontId="3" fillId="0" borderId="13" xfId="21" applyFont="1" applyBorder="1">
      <alignment/>
      <protection/>
    </xf>
    <xf numFmtId="0" fontId="3" fillId="0" borderId="14" xfId="21" applyFont="1" applyBorder="1">
      <alignment/>
      <protection/>
    </xf>
    <xf numFmtId="0" fontId="3" fillId="0" borderId="15" xfId="21" applyFont="1" applyBorder="1">
      <alignment/>
      <protection/>
    </xf>
    <xf numFmtId="0" fontId="3" fillId="0" borderId="16" xfId="21" applyFont="1" applyBorder="1">
      <alignment/>
      <protection/>
    </xf>
    <xf numFmtId="0" fontId="3" fillId="0" borderId="17" xfId="21" applyFont="1" applyBorder="1">
      <alignment/>
      <protection/>
    </xf>
    <xf numFmtId="176" fontId="3" fillId="0" borderId="17" xfId="21" applyNumberFormat="1" applyFont="1" applyBorder="1">
      <alignment/>
      <protection/>
    </xf>
    <xf numFmtId="0" fontId="3" fillId="2" borderId="18" xfId="21" applyFont="1" applyFill="1" applyBorder="1">
      <alignment/>
      <protection/>
    </xf>
    <xf numFmtId="177" fontId="5" fillId="2" borderId="18" xfId="21" applyNumberFormat="1" applyFont="1" applyFill="1" applyBorder="1">
      <alignment/>
      <protection/>
    </xf>
    <xf numFmtId="177" fontId="5" fillId="2" borderId="19" xfId="21" applyNumberFormat="1" applyFont="1" applyFill="1" applyBorder="1">
      <alignment/>
      <protection/>
    </xf>
    <xf numFmtId="177" fontId="3" fillId="2" borderId="18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77" fontId="5" fillId="0" borderId="9" xfId="21" applyNumberFormat="1" applyFont="1" applyBorder="1">
      <alignment/>
      <protection/>
    </xf>
    <xf numFmtId="0" fontId="3" fillId="2" borderId="20" xfId="21" applyFont="1" applyFill="1" applyBorder="1">
      <alignment/>
      <protection/>
    </xf>
    <xf numFmtId="0" fontId="3" fillId="2" borderId="21" xfId="21" applyFont="1" applyFill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5" xfId="21" applyNumberFormat="1" applyFont="1" applyBorder="1">
      <alignment/>
      <protection/>
    </xf>
    <xf numFmtId="3" fontId="3" fillId="0" borderId="0" xfId="21" applyNumberFormat="1" applyFont="1" applyFill="1" applyBorder="1">
      <alignment/>
      <protection/>
    </xf>
    <xf numFmtId="177" fontId="3" fillId="0" borderId="22" xfId="21" applyNumberFormat="1" applyFont="1" applyBorder="1">
      <alignment/>
      <protection/>
    </xf>
    <xf numFmtId="177" fontId="3" fillId="0" borderId="23" xfId="21" applyNumberFormat="1" applyFont="1" applyBorder="1">
      <alignment/>
      <protection/>
    </xf>
    <xf numFmtId="177" fontId="3" fillId="0" borderId="3" xfId="17" applyNumberFormat="1" applyFont="1" applyBorder="1" applyAlignment="1">
      <alignment/>
    </xf>
    <xf numFmtId="177" fontId="3" fillId="0" borderId="6" xfId="17" applyNumberFormat="1" applyFont="1" applyBorder="1" applyAlignment="1">
      <alignment/>
    </xf>
    <xf numFmtId="177" fontId="3" fillId="0" borderId="7" xfId="17" applyNumberFormat="1" applyFont="1" applyBorder="1" applyAlignment="1">
      <alignment/>
    </xf>
    <xf numFmtId="177" fontId="3" fillId="3" borderId="10" xfId="17" applyNumberFormat="1" applyFont="1" applyFill="1" applyBorder="1" applyAlignment="1">
      <alignment/>
    </xf>
    <xf numFmtId="177" fontId="3" fillId="3" borderId="7" xfId="17" applyNumberFormat="1" applyFont="1" applyFill="1" applyBorder="1" applyAlignment="1">
      <alignment/>
    </xf>
    <xf numFmtId="177" fontId="3" fillId="0" borderId="10" xfId="17" applyNumberFormat="1" applyFont="1" applyBorder="1" applyAlignment="1">
      <alignment/>
    </xf>
    <xf numFmtId="177" fontId="3" fillId="3" borderId="13" xfId="17" applyNumberFormat="1" applyFont="1" applyFill="1" applyBorder="1" applyAlignment="1">
      <alignment/>
    </xf>
    <xf numFmtId="177" fontId="3" fillId="0" borderId="24" xfId="17" applyNumberFormat="1" applyFont="1" applyBorder="1" applyAlignment="1">
      <alignment/>
    </xf>
    <xf numFmtId="177" fontId="3" fillId="2" borderId="10" xfId="21" applyNumberFormat="1" applyFont="1" applyFill="1" applyBorder="1">
      <alignment/>
      <protection/>
    </xf>
    <xf numFmtId="177" fontId="3" fillId="0" borderId="7" xfId="21" applyNumberFormat="1" applyFont="1" applyBorder="1">
      <alignment/>
      <protection/>
    </xf>
    <xf numFmtId="177" fontId="3" fillId="2" borderId="25" xfId="21" applyNumberFormat="1" applyFont="1" applyFill="1" applyBorder="1">
      <alignment/>
      <protection/>
    </xf>
    <xf numFmtId="177" fontId="3" fillId="2" borderId="13" xfId="21" applyNumberFormat="1" applyFont="1" applyFill="1" applyBorder="1">
      <alignment/>
      <protection/>
    </xf>
    <xf numFmtId="177" fontId="5" fillId="2" borderId="10" xfId="21" applyNumberFormat="1" applyFont="1" applyFill="1" applyBorder="1">
      <alignment/>
      <protection/>
    </xf>
    <xf numFmtId="3" fontId="5" fillId="0" borderId="0" xfId="21" applyNumberFormat="1" applyFont="1" applyBorder="1">
      <alignment/>
      <protection/>
    </xf>
    <xf numFmtId="0" fontId="5" fillId="0" borderId="0" xfId="21" applyFont="1" applyBorder="1">
      <alignment/>
      <protection/>
    </xf>
    <xf numFmtId="177" fontId="5" fillId="0" borderId="22" xfId="21" applyNumberFormat="1" applyFont="1" applyBorder="1">
      <alignment/>
      <protection/>
    </xf>
    <xf numFmtId="3" fontId="5" fillId="0" borderId="5" xfId="21" applyNumberFormat="1" applyFont="1" applyBorder="1">
      <alignment/>
      <protection/>
    </xf>
    <xf numFmtId="0" fontId="5" fillId="0" borderId="5" xfId="21" applyFont="1" applyBorder="1">
      <alignment/>
      <protection/>
    </xf>
    <xf numFmtId="177" fontId="5" fillId="0" borderId="7" xfId="21" applyNumberFormat="1" applyFont="1" applyBorder="1">
      <alignment/>
      <protection/>
    </xf>
    <xf numFmtId="0" fontId="5" fillId="2" borderId="18" xfId="21" applyFont="1" applyFill="1" applyBorder="1">
      <alignment/>
      <protection/>
    </xf>
    <xf numFmtId="177" fontId="5" fillId="2" borderId="25" xfId="21" applyNumberFormat="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5" fillId="2" borderId="20" xfId="21" applyFont="1" applyFill="1" applyBorder="1">
      <alignment/>
      <protection/>
    </xf>
    <xf numFmtId="0" fontId="5" fillId="2" borderId="21" xfId="21" applyFont="1" applyFill="1" applyBorder="1">
      <alignment/>
      <protection/>
    </xf>
    <xf numFmtId="177" fontId="5" fillId="2" borderId="13" xfId="21" applyNumberFormat="1" applyFont="1" applyFill="1" applyBorder="1">
      <alignment/>
      <protection/>
    </xf>
    <xf numFmtId="177" fontId="5" fillId="0" borderId="23" xfId="21" applyNumberFormat="1" applyFont="1" applyBorder="1">
      <alignment/>
      <protection/>
    </xf>
    <xf numFmtId="0" fontId="5" fillId="0" borderId="15" xfId="21" applyFont="1" applyBorder="1">
      <alignment/>
      <protection/>
    </xf>
    <xf numFmtId="0" fontId="5" fillId="0" borderId="16" xfId="21" applyFont="1" applyBorder="1">
      <alignment/>
      <protection/>
    </xf>
    <xf numFmtId="0" fontId="5" fillId="0" borderId="17" xfId="21" applyFont="1" applyBorder="1">
      <alignment/>
      <protection/>
    </xf>
    <xf numFmtId="176" fontId="5" fillId="0" borderId="17" xfId="21" applyNumberFormat="1" applyFont="1" applyBorder="1">
      <alignment/>
      <protection/>
    </xf>
    <xf numFmtId="177" fontId="5" fillId="0" borderId="6" xfId="21" applyNumberFormat="1" applyFont="1" applyBorder="1">
      <alignment/>
      <protection/>
    </xf>
    <xf numFmtId="177" fontId="3" fillId="0" borderId="6" xfId="21" applyNumberFormat="1" applyFont="1" applyBorder="1">
      <alignment/>
      <protection/>
    </xf>
    <xf numFmtId="177" fontId="3" fillId="3" borderId="10" xfId="0" applyNumberFormat="1" applyFont="1" applyFill="1" applyBorder="1" applyAlignment="1">
      <alignment vertical="center"/>
    </xf>
    <xf numFmtId="177" fontId="5" fillId="2" borderId="10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2" xfId="21" applyFont="1" applyBorder="1">
      <alignment/>
      <protection/>
    </xf>
    <xf numFmtId="0" fontId="5" fillId="0" borderId="28" xfId="21" applyFont="1" applyBorder="1">
      <alignment/>
      <protection/>
    </xf>
    <xf numFmtId="0" fontId="3" fillId="0" borderId="29" xfId="0" applyFont="1" applyBorder="1" applyAlignment="1">
      <alignment vertical="center"/>
    </xf>
    <xf numFmtId="177" fontId="3" fillId="3" borderId="10" xfId="0" applyNumberFormat="1" applyFont="1" applyFill="1" applyBorder="1" applyAlignment="1">
      <alignment/>
    </xf>
    <xf numFmtId="0" fontId="5" fillId="0" borderId="30" xfId="21" applyFont="1" applyBorder="1">
      <alignment/>
      <protection/>
    </xf>
    <xf numFmtId="0" fontId="5" fillId="2" borderId="25" xfId="21" applyFont="1" applyFill="1" applyBorder="1">
      <alignment/>
      <protection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77" fontId="3" fillId="3" borderId="10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vertical="center"/>
    </xf>
    <xf numFmtId="0" fontId="3" fillId="0" borderId="22" xfId="21" applyFont="1" applyBorder="1">
      <alignment/>
      <protection/>
    </xf>
    <xf numFmtId="0" fontId="3" fillId="0" borderId="28" xfId="21" applyFont="1" applyBorder="1">
      <alignment/>
      <protection/>
    </xf>
    <xf numFmtId="0" fontId="3" fillId="0" borderId="30" xfId="21" applyFont="1" applyBorder="1">
      <alignment/>
      <protection/>
    </xf>
    <xf numFmtId="0" fontId="3" fillId="2" borderId="25" xfId="21" applyFont="1" applyFill="1" applyBorder="1">
      <alignment/>
      <protection/>
    </xf>
    <xf numFmtId="0" fontId="3" fillId="0" borderId="0" xfId="0" applyFont="1" applyAlignment="1">
      <alignment horizontal="right" vertical="center"/>
    </xf>
    <xf numFmtId="0" fontId="3" fillId="2" borderId="28" xfId="21" applyFont="1" applyFill="1" applyBorder="1" applyAlignment="1">
      <alignment/>
      <protection/>
    </xf>
    <xf numFmtId="0" fontId="3" fillId="2" borderId="5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20" xfId="21" applyFont="1" applyFill="1" applyBorder="1" applyAlignment="1">
      <alignment/>
      <protection/>
    </xf>
    <xf numFmtId="0" fontId="3" fillId="0" borderId="21" xfId="0" applyFont="1" applyFill="1" applyBorder="1" applyAlignment="1">
      <alignment/>
    </xf>
    <xf numFmtId="0" fontId="3" fillId="0" borderId="25" xfId="21" applyFont="1" applyFill="1" applyBorder="1" applyAlignment="1">
      <alignment/>
      <protection/>
    </xf>
    <xf numFmtId="0" fontId="3" fillId="0" borderId="19" xfId="0" applyFont="1" applyFill="1" applyBorder="1" applyAlignment="1">
      <alignment/>
    </xf>
    <xf numFmtId="0" fontId="3" fillId="2" borderId="25" xfId="21" applyFont="1" applyFill="1" applyBorder="1" applyAlignment="1">
      <alignment/>
      <protection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0" borderId="15" xfId="21" applyFont="1" applyBorder="1" applyAlignment="1">
      <alignment/>
      <protection/>
    </xf>
    <xf numFmtId="0" fontId="3" fillId="0" borderId="35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21" applyFont="1" applyBorder="1" applyAlignment="1">
      <alignment vertical="center"/>
      <protection/>
    </xf>
    <xf numFmtId="0" fontId="3" fillId="0" borderId="18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21" applyFont="1" applyFill="1" applyBorder="1" applyAlignment="1">
      <alignment horizontal="center" vertical="center"/>
      <protection/>
    </xf>
    <xf numFmtId="0" fontId="3" fillId="2" borderId="18" xfId="21" applyFont="1" applyFill="1" applyBorder="1" applyAlignment="1">
      <alignment horizontal="center" vertical="center"/>
      <protection/>
    </xf>
    <xf numFmtId="0" fontId="3" fillId="0" borderId="25" xfId="21" applyFont="1" applyBorder="1" applyAlignment="1">
      <alignment wrapText="1"/>
      <protection/>
    </xf>
    <xf numFmtId="0" fontId="3" fillId="0" borderId="19" xfId="0" applyFont="1" applyBorder="1" applyAlignment="1">
      <alignment wrapText="1"/>
    </xf>
    <xf numFmtId="0" fontId="3" fillId="0" borderId="25" xfId="21" applyFont="1" applyBorder="1" applyAlignment="1">
      <alignment/>
      <protection/>
    </xf>
    <xf numFmtId="0" fontId="3" fillId="0" borderId="18" xfId="0" applyFont="1" applyBorder="1" applyAlignment="1">
      <alignment/>
    </xf>
    <xf numFmtId="0" fontId="3" fillId="0" borderId="37" xfId="21" applyFont="1" applyBorder="1" applyAlignment="1">
      <alignment horizontal="center"/>
      <protection/>
    </xf>
    <xf numFmtId="0" fontId="3" fillId="0" borderId="38" xfId="21" applyFont="1" applyBorder="1" applyAlignment="1">
      <alignment horizontal="center"/>
      <protection/>
    </xf>
    <xf numFmtId="0" fontId="6" fillId="0" borderId="17" xfId="0" applyFont="1" applyBorder="1" applyAlignment="1">
      <alignment horizontal="center" vertical="center"/>
    </xf>
    <xf numFmtId="0" fontId="3" fillId="0" borderId="39" xfId="21" applyFont="1" applyBorder="1" applyAlignment="1">
      <alignment horizontal="center" vertical="center"/>
      <protection/>
    </xf>
    <xf numFmtId="0" fontId="3" fillId="0" borderId="40" xfId="21" applyFont="1" applyBorder="1" applyAlignment="1">
      <alignment horizontal="center" vertical="center"/>
      <protection/>
    </xf>
    <xf numFmtId="0" fontId="3" fillId="0" borderId="41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42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38" fontId="3" fillId="0" borderId="43" xfId="17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4" xfId="21" applyFont="1" applyBorder="1" applyAlignment="1">
      <alignment horizontal="center" vertical="center"/>
      <protection/>
    </xf>
    <xf numFmtId="0" fontId="3" fillId="0" borderId="45" xfId="21" applyFont="1" applyBorder="1" applyAlignment="1">
      <alignment horizontal="center"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3" xfId="21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5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5" xfId="21" applyFont="1" applyFill="1" applyBorder="1" applyAlignment="1">
      <alignment/>
      <protection/>
    </xf>
    <xf numFmtId="0" fontId="5" fillId="2" borderId="2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8" xfId="21" applyFont="1" applyFill="1" applyBorder="1" applyAlignment="1">
      <alignment/>
      <protection/>
    </xf>
    <xf numFmtId="0" fontId="5" fillId="2" borderId="5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0" borderId="20" xfId="21" applyFont="1" applyFill="1" applyBorder="1" applyAlignment="1">
      <alignment/>
      <protection/>
    </xf>
    <xf numFmtId="0" fontId="5" fillId="0" borderId="21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_180711見積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38100</xdr:rowOff>
    </xdr:from>
    <xdr:to>
      <xdr:col>10</xdr:col>
      <xdr:colOff>142875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524500" y="1276350"/>
          <a:ext cx="2276475" cy="314325"/>
        </a:xfrm>
        <a:prstGeom prst="wedgeRoundRectCallout">
          <a:avLst>
            <a:gd name="adj1" fmla="val -99791"/>
            <a:gd name="adj2" fmla="val 1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作業内容別・ランク別に積算</a:t>
          </a:r>
        </a:p>
      </xdr:txBody>
    </xdr:sp>
    <xdr:clientData/>
  </xdr:twoCellAnchor>
  <xdr:twoCellAnchor>
    <xdr:from>
      <xdr:col>10</xdr:col>
      <xdr:colOff>38100</xdr:colOff>
      <xdr:row>17</xdr:row>
      <xdr:rowOff>123825</xdr:rowOff>
    </xdr:from>
    <xdr:to>
      <xdr:col>12</xdr:col>
      <xdr:colOff>190500</xdr:colOff>
      <xdr:row>18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7696200" y="4333875"/>
          <a:ext cx="885825" cy="266700"/>
        </a:xfrm>
        <a:prstGeom prst="wedgeRoundRectCallout">
          <a:avLst>
            <a:gd name="adj1" fmla="val -77958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単位を記入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Zeros="0" tabSelected="1" workbookViewId="0" topLeftCell="A1">
      <selection activeCell="N23" sqref="N23"/>
    </sheetView>
  </sheetViews>
  <sheetFormatPr defaultColWidth="9.00390625" defaultRowHeight="13.5"/>
  <cols>
    <col min="1" max="1" width="10.375" style="0" customWidth="1"/>
    <col min="2" max="2" width="6.625" style="0" customWidth="1"/>
    <col min="3" max="3" width="25.00390625" style="0" customWidth="1"/>
    <col min="4" max="4" width="13.25390625" style="0" customWidth="1"/>
    <col min="5" max="5" width="17.25390625" style="0" customWidth="1"/>
    <col min="6" max="6" width="2.75390625" style="0" customWidth="1"/>
    <col min="7" max="7" width="10.75390625" style="0" customWidth="1"/>
    <col min="8" max="8" width="2.875" style="0" customWidth="1"/>
    <col min="9" max="9" width="5.25390625" style="0" customWidth="1"/>
    <col min="10" max="10" width="6.375" style="0" customWidth="1"/>
    <col min="11" max="11" width="7.00390625" style="0" customWidth="1"/>
    <col min="12" max="12" width="2.625" style="0" customWidth="1"/>
    <col min="13" max="13" width="14.125" style="0" customWidth="1"/>
    <col min="14" max="14" width="17.25390625" style="0" customWidth="1"/>
  </cols>
  <sheetData>
    <row r="1" ht="19.5" customHeight="1">
      <c r="N1" s="90" t="s">
        <v>48</v>
      </c>
    </row>
    <row r="2" spans="1:14" ht="19.5" customHeight="1" thickBot="1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9.5" customHeight="1">
      <c r="A3" s="120" t="s">
        <v>9</v>
      </c>
      <c r="B3" s="121"/>
      <c r="C3" s="121"/>
      <c r="D3" s="129" t="s">
        <v>43</v>
      </c>
      <c r="E3" s="132" t="s">
        <v>15</v>
      </c>
      <c r="F3" s="133"/>
      <c r="G3" s="134"/>
      <c r="H3" s="134"/>
      <c r="I3" s="134"/>
      <c r="J3" s="134"/>
      <c r="K3" s="134"/>
      <c r="L3" s="134"/>
      <c r="M3" s="139" t="s">
        <v>42</v>
      </c>
      <c r="N3" s="104" t="s">
        <v>8</v>
      </c>
    </row>
    <row r="4" spans="1:14" ht="19.5" customHeight="1">
      <c r="A4" s="123" t="s">
        <v>10</v>
      </c>
      <c r="B4" s="125" t="s">
        <v>12</v>
      </c>
      <c r="C4" s="127" t="s">
        <v>11</v>
      </c>
      <c r="D4" s="130"/>
      <c r="E4" s="135"/>
      <c r="F4" s="136"/>
      <c r="G4" s="136"/>
      <c r="H4" s="136"/>
      <c r="I4" s="136"/>
      <c r="J4" s="136"/>
      <c r="K4" s="136"/>
      <c r="L4" s="136"/>
      <c r="M4" s="140"/>
      <c r="N4" s="105"/>
    </row>
    <row r="5" spans="1:14" ht="19.5" customHeight="1">
      <c r="A5" s="124"/>
      <c r="B5" s="126"/>
      <c r="C5" s="128"/>
      <c r="D5" s="131"/>
      <c r="E5" s="137"/>
      <c r="F5" s="138"/>
      <c r="G5" s="138"/>
      <c r="H5" s="138"/>
      <c r="I5" s="138"/>
      <c r="J5" s="138"/>
      <c r="K5" s="138"/>
      <c r="L5" s="138"/>
      <c r="M5" s="141"/>
      <c r="N5" s="106"/>
    </row>
    <row r="6" spans="1:14" ht="19.5" customHeight="1">
      <c r="A6" s="5" t="s">
        <v>13</v>
      </c>
      <c r="B6" s="114"/>
      <c r="C6" s="115"/>
      <c r="D6" s="84">
        <f>+D7+D12+D15</f>
        <v>0</v>
      </c>
      <c r="E6" s="112"/>
      <c r="F6" s="113"/>
      <c r="G6" s="113"/>
      <c r="H6" s="113"/>
      <c r="I6" s="113"/>
      <c r="J6" s="113"/>
      <c r="K6" s="113"/>
      <c r="L6" s="113"/>
      <c r="M6" s="85"/>
      <c r="N6" s="72"/>
    </row>
    <row r="7" spans="1:14" ht="19.5" customHeight="1">
      <c r="A7" s="5"/>
      <c r="B7" s="107"/>
      <c r="C7" s="108"/>
      <c r="D7" s="70">
        <f>SUM(M8:M11)</f>
        <v>0</v>
      </c>
      <c r="E7" s="109"/>
      <c r="F7" s="110"/>
      <c r="G7" s="110"/>
      <c r="H7" s="110"/>
      <c r="I7" s="110"/>
      <c r="J7" s="110"/>
      <c r="K7" s="110"/>
      <c r="L7" s="111"/>
      <c r="M7" s="45"/>
      <c r="N7" s="73"/>
    </row>
    <row r="8" spans="1:14" ht="19.5" customHeight="1">
      <c r="A8" s="5"/>
      <c r="B8" s="2"/>
      <c r="C8" s="3"/>
      <c r="D8" s="37"/>
      <c r="E8" s="4"/>
      <c r="F8" s="86" t="s">
        <v>44</v>
      </c>
      <c r="G8" s="32"/>
      <c r="H8" s="4" t="s">
        <v>45</v>
      </c>
      <c r="I8" s="4"/>
      <c r="J8" s="6" t="s">
        <v>46</v>
      </c>
      <c r="K8" s="7"/>
      <c r="L8" s="7" t="s">
        <v>47</v>
      </c>
      <c r="M8" s="35">
        <f>+G8*I8</f>
        <v>0</v>
      </c>
      <c r="N8" s="73"/>
    </row>
    <row r="9" spans="1:14" ht="19.5" customHeight="1">
      <c r="A9" s="5"/>
      <c r="B9" s="2"/>
      <c r="C9" s="3"/>
      <c r="D9" s="37"/>
      <c r="E9" s="87"/>
      <c r="F9" s="87" t="s">
        <v>44</v>
      </c>
      <c r="G9" s="33"/>
      <c r="H9" s="8" t="s">
        <v>45</v>
      </c>
      <c r="I9" s="8"/>
      <c r="J9" s="9" t="s">
        <v>46</v>
      </c>
      <c r="K9" s="9"/>
      <c r="L9" s="9" t="s">
        <v>47</v>
      </c>
      <c r="M9" s="46">
        <f>+G9*I9</f>
        <v>0</v>
      </c>
      <c r="N9" s="76"/>
    </row>
    <row r="10" spans="1:14" ht="19.5" customHeight="1">
      <c r="A10" s="5"/>
      <c r="B10" s="2"/>
      <c r="C10" s="10"/>
      <c r="D10" s="38"/>
      <c r="E10" s="86"/>
      <c r="F10" s="86" t="s">
        <v>44</v>
      </c>
      <c r="G10" s="32"/>
      <c r="H10" s="4" t="s">
        <v>45</v>
      </c>
      <c r="I10" s="4"/>
      <c r="J10" s="4" t="s">
        <v>46</v>
      </c>
      <c r="K10" s="4"/>
      <c r="L10" s="4" t="s">
        <v>47</v>
      </c>
      <c r="M10" s="35">
        <f>+G10*I10</f>
        <v>0</v>
      </c>
      <c r="N10" s="73"/>
    </row>
    <row r="11" spans="1:14" ht="19.5" customHeight="1">
      <c r="A11" s="5"/>
      <c r="B11" s="11"/>
      <c r="C11" s="11"/>
      <c r="D11" s="39"/>
      <c r="E11" s="87"/>
      <c r="F11" s="87" t="s">
        <v>44</v>
      </c>
      <c r="G11" s="33"/>
      <c r="H11" s="8" t="s">
        <v>45</v>
      </c>
      <c r="I11" s="8"/>
      <c r="J11" s="8" t="s">
        <v>46</v>
      </c>
      <c r="K11" s="8"/>
      <c r="L11" s="8" t="s">
        <v>47</v>
      </c>
      <c r="M11" s="35">
        <f>+G11*I11</f>
        <v>0</v>
      </c>
      <c r="N11" s="76"/>
    </row>
    <row r="12" spans="1:14" ht="19.5" customHeight="1">
      <c r="A12" s="5"/>
      <c r="B12" s="118"/>
      <c r="C12" s="119"/>
      <c r="D12" s="77">
        <f>SUM(M13:M14)</f>
        <v>0</v>
      </c>
      <c r="E12" s="99"/>
      <c r="F12" s="99"/>
      <c r="G12" s="99"/>
      <c r="H12" s="99"/>
      <c r="I12" s="99"/>
      <c r="J12" s="99"/>
      <c r="K12" s="99"/>
      <c r="L12" s="100"/>
      <c r="M12" s="45"/>
      <c r="N12" s="73"/>
    </row>
    <row r="13" spans="1:14" ht="19.5" customHeight="1">
      <c r="A13" s="5"/>
      <c r="B13" s="2"/>
      <c r="C13" s="3"/>
      <c r="D13" s="37"/>
      <c r="E13" s="4"/>
      <c r="F13" s="88" t="s">
        <v>44</v>
      </c>
      <c r="G13" s="32"/>
      <c r="H13" s="4" t="s">
        <v>45</v>
      </c>
      <c r="I13" s="4"/>
      <c r="J13" s="6" t="s">
        <v>46</v>
      </c>
      <c r="K13" s="6"/>
      <c r="L13" s="6" t="s">
        <v>47</v>
      </c>
      <c r="M13" s="35">
        <f>+G13*I13</f>
        <v>0</v>
      </c>
      <c r="N13" s="73"/>
    </row>
    <row r="14" spans="1:14" ht="19.5" customHeight="1">
      <c r="A14" s="5"/>
      <c r="B14" s="11"/>
      <c r="C14" s="11"/>
      <c r="D14" s="39"/>
      <c r="E14" s="8"/>
      <c r="F14" s="87" t="s">
        <v>44</v>
      </c>
      <c r="G14" s="33"/>
      <c r="H14" s="8" t="s">
        <v>45</v>
      </c>
      <c r="I14" s="8"/>
      <c r="J14" s="9" t="s">
        <v>46</v>
      </c>
      <c r="K14" s="9"/>
      <c r="L14" s="9" t="s">
        <v>47</v>
      </c>
      <c r="M14" s="35">
        <f>+G14*I14</f>
        <v>0</v>
      </c>
      <c r="N14" s="76"/>
    </row>
    <row r="15" spans="1:14" ht="19.5" customHeight="1">
      <c r="A15" s="5"/>
      <c r="B15" s="116"/>
      <c r="C15" s="117"/>
      <c r="D15" s="40">
        <f>SUM(M16:M17)</f>
        <v>0</v>
      </c>
      <c r="E15" s="98"/>
      <c r="F15" s="99"/>
      <c r="G15" s="99"/>
      <c r="H15" s="99"/>
      <c r="I15" s="99"/>
      <c r="J15" s="99"/>
      <c r="K15" s="99"/>
      <c r="L15" s="100"/>
      <c r="M15" s="45">
        <f>+G15*I15</f>
        <v>0</v>
      </c>
      <c r="N15" s="73"/>
    </row>
    <row r="16" spans="1:14" ht="19.5" customHeight="1">
      <c r="A16" s="5"/>
      <c r="B16" s="2"/>
      <c r="C16" s="3"/>
      <c r="D16" s="37"/>
      <c r="E16" s="4"/>
      <c r="F16" s="88" t="s">
        <v>44</v>
      </c>
      <c r="G16" s="32"/>
      <c r="H16" s="4" t="s">
        <v>45</v>
      </c>
      <c r="I16" s="4"/>
      <c r="J16" s="6" t="s">
        <v>46</v>
      </c>
      <c r="K16" s="7"/>
      <c r="L16" s="7" t="s">
        <v>47</v>
      </c>
      <c r="M16" s="35">
        <f>+G16*I16</f>
        <v>0</v>
      </c>
      <c r="N16" s="73"/>
    </row>
    <row r="17" spans="1:14" ht="19.5" customHeight="1">
      <c r="A17" s="12"/>
      <c r="B17" s="13"/>
      <c r="C17" s="11"/>
      <c r="D17" s="39"/>
      <c r="E17" s="87"/>
      <c r="F17" s="87" t="s">
        <v>44</v>
      </c>
      <c r="G17" s="33"/>
      <c r="H17" s="8" t="s">
        <v>45</v>
      </c>
      <c r="I17" s="8"/>
      <c r="J17" s="9" t="s">
        <v>46</v>
      </c>
      <c r="K17" s="14"/>
      <c r="L17" s="29" t="s">
        <v>47</v>
      </c>
      <c r="M17" s="35">
        <f>+G17*I17</f>
        <v>0</v>
      </c>
      <c r="N17" s="76"/>
    </row>
    <row r="18" spans="1:14" ht="19.5" customHeight="1">
      <c r="A18" s="1" t="s">
        <v>14</v>
      </c>
      <c r="B18" s="98"/>
      <c r="C18" s="100"/>
      <c r="D18" s="41">
        <f>D19+D22</f>
        <v>0</v>
      </c>
      <c r="E18" s="91"/>
      <c r="F18" s="92"/>
      <c r="G18" s="92"/>
      <c r="H18" s="92"/>
      <c r="I18" s="92"/>
      <c r="J18" s="92"/>
      <c r="K18" s="92"/>
      <c r="L18" s="93"/>
      <c r="M18" s="45"/>
      <c r="N18" s="73"/>
    </row>
    <row r="19" spans="1:14" ht="19.5" customHeight="1">
      <c r="A19" s="5"/>
      <c r="B19" s="96"/>
      <c r="C19" s="97"/>
      <c r="D19" s="40">
        <f>SUM(M20:M21)</f>
        <v>0</v>
      </c>
      <c r="E19" s="89"/>
      <c r="F19" s="24"/>
      <c r="G19" s="24"/>
      <c r="H19" s="24"/>
      <c r="I19" s="24"/>
      <c r="J19" s="27"/>
      <c r="K19" s="25"/>
      <c r="L19" s="26"/>
      <c r="M19" s="45">
        <f>+G19*I19</f>
        <v>0</v>
      </c>
      <c r="N19" s="73"/>
    </row>
    <row r="20" spans="1:14" ht="19.5" customHeight="1">
      <c r="A20" s="5"/>
      <c r="B20" s="2"/>
      <c r="C20" s="3"/>
      <c r="D20" s="37"/>
      <c r="E20" s="86"/>
      <c r="F20" s="88" t="s">
        <v>44</v>
      </c>
      <c r="G20" s="32"/>
      <c r="H20" s="4" t="s">
        <v>45</v>
      </c>
      <c r="I20" s="4"/>
      <c r="J20" s="6"/>
      <c r="K20" s="7"/>
      <c r="L20" s="7" t="s">
        <v>47</v>
      </c>
      <c r="M20" s="35">
        <f>+G20*I20</f>
        <v>0</v>
      </c>
      <c r="N20" s="73"/>
    </row>
    <row r="21" spans="1:14" ht="19.5" customHeight="1">
      <c r="A21" s="5"/>
      <c r="B21" s="11"/>
      <c r="C21" s="3"/>
      <c r="D21" s="37"/>
      <c r="E21" s="86"/>
      <c r="F21" s="87" t="s">
        <v>44</v>
      </c>
      <c r="G21" s="33"/>
      <c r="H21" s="8" t="s">
        <v>45</v>
      </c>
      <c r="I21" s="8"/>
      <c r="J21" s="9"/>
      <c r="K21" s="14"/>
      <c r="L21" s="14" t="s">
        <v>47</v>
      </c>
      <c r="M21" s="35">
        <f>+G21*I21</f>
        <v>0</v>
      </c>
      <c r="N21" s="76"/>
    </row>
    <row r="22" spans="1:14" ht="19.5" customHeight="1">
      <c r="A22" s="5"/>
      <c r="B22" s="13"/>
      <c r="C22" s="15"/>
      <c r="D22" s="40">
        <f>SUM(M23)</f>
        <v>0</v>
      </c>
      <c r="E22" s="98"/>
      <c r="F22" s="99"/>
      <c r="G22" s="99"/>
      <c r="H22" s="99"/>
      <c r="I22" s="99"/>
      <c r="J22" s="99"/>
      <c r="K22" s="99"/>
      <c r="L22" s="100"/>
      <c r="M22" s="47"/>
      <c r="N22" s="80"/>
    </row>
    <row r="23" spans="1:14" ht="19.5" customHeight="1" thickBot="1">
      <c r="A23" s="5"/>
      <c r="B23" s="13"/>
      <c r="C23" s="15"/>
      <c r="D23" s="42"/>
      <c r="E23" s="88"/>
      <c r="F23" s="88" t="s">
        <v>29</v>
      </c>
      <c r="G23" s="34"/>
      <c r="H23" s="28" t="s">
        <v>30</v>
      </c>
      <c r="I23" s="28"/>
      <c r="J23" s="6"/>
      <c r="K23" s="6"/>
      <c r="L23" s="6" t="s">
        <v>16</v>
      </c>
      <c r="M23" s="69">
        <f>+G23*I23</f>
        <v>0</v>
      </c>
      <c r="N23" s="81"/>
    </row>
    <row r="24" spans="1:14" ht="19.5" customHeight="1" thickBot="1" thickTop="1">
      <c r="A24" s="16" t="s">
        <v>0</v>
      </c>
      <c r="B24" s="94" t="s">
        <v>39</v>
      </c>
      <c r="C24" s="103"/>
      <c r="D24" s="43">
        <f>+D6+D18</f>
        <v>0</v>
      </c>
      <c r="E24" s="30"/>
      <c r="F24" s="31"/>
      <c r="G24" s="31"/>
      <c r="H24" s="31"/>
      <c r="I24" s="31"/>
      <c r="J24" s="31"/>
      <c r="K24" s="31"/>
      <c r="L24" s="31"/>
      <c r="M24" s="48"/>
      <c r="N24" s="82"/>
    </row>
    <row r="25" spans="1:14" ht="19.5" customHeight="1" thickBot="1" thickTop="1">
      <c r="A25" s="16" t="s">
        <v>32</v>
      </c>
      <c r="B25" s="17"/>
      <c r="C25" s="18"/>
      <c r="D25" s="43">
        <f>+M25</f>
        <v>0</v>
      </c>
      <c r="E25" s="94" t="s">
        <v>40</v>
      </c>
      <c r="F25" s="95"/>
      <c r="G25" s="95"/>
      <c r="H25" s="95"/>
      <c r="I25" s="95"/>
      <c r="J25" s="95"/>
      <c r="K25" s="95"/>
      <c r="L25" s="95"/>
      <c r="M25" s="36">
        <f>ROUNDDOWN(+D24*0.05,0)</f>
        <v>0</v>
      </c>
      <c r="N25" s="82"/>
    </row>
    <row r="26" spans="1:14" ht="19.5" customHeight="1" thickBot="1" thickTop="1">
      <c r="A26" s="19" t="s">
        <v>1</v>
      </c>
      <c r="B26" s="101" t="s">
        <v>41</v>
      </c>
      <c r="C26" s="102"/>
      <c r="D26" s="44">
        <f>+D24+D25</f>
        <v>0</v>
      </c>
      <c r="E26" s="20"/>
      <c r="F26" s="21"/>
      <c r="G26" s="22"/>
      <c r="H26" s="22"/>
      <c r="I26" s="22"/>
      <c r="J26" s="22"/>
      <c r="K26" s="22"/>
      <c r="L26" s="22"/>
      <c r="M26" s="23"/>
      <c r="N26" s="83"/>
    </row>
  </sheetData>
  <mergeCells count="24">
    <mergeCell ref="E12:L12"/>
    <mergeCell ref="A3:C3"/>
    <mergeCell ref="A2:N2"/>
    <mergeCell ref="A4:A5"/>
    <mergeCell ref="B4:B5"/>
    <mergeCell ref="C4:C5"/>
    <mergeCell ref="D3:D5"/>
    <mergeCell ref="E3:L5"/>
    <mergeCell ref="M3:M5"/>
    <mergeCell ref="B26:C26"/>
    <mergeCell ref="B24:C24"/>
    <mergeCell ref="N3:N5"/>
    <mergeCell ref="B7:C7"/>
    <mergeCell ref="E7:L7"/>
    <mergeCell ref="E15:L15"/>
    <mergeCell ref="E6:L6"/>
    <mergeCell ref="B6:C6"/>
    <mergeCell ref="B15:C15"/>
    <mergeCell ref="B12:C12"/>
    <mergeCell ref="E18:L18"/>
    <mergeCell ref="E25:L25"/>
    <mergeCell ref="B19:C19"/>
    <mergeCell ref="E22:L22"/>
    <mergeCell ref="B18:C18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showZeros="0" workbookViewId="0" topLeftCell="A1">
      <selection activeCell="G23" sqref="G23"/>
    </sheetView>
  </sheetViews>
  <sheetFormatPr defaultColWidth="9.00390625" defaultRowHeight="13.5"/>
  <cols>
    <col min="1" max="1" width="10.375" style="0" customWidth="1"/>
    <col min="2" max="2" width="6.625" style="0" customWidth="1"/>
    <col min="3" max="3" width="25.00390625" style="0" customWidth="1"/>
    <col min="4" max="4" width="13.25390625" style="0" customWidth="1"/>
    <col min="5" max="5" width="17.25390625" style="0" customWidth="1"/>
    <col min="6" max="6" width="2.75390625" style="0" customWidth="1"/>
    <col min="7" max="7" width="10.75390625" style="0" customWidth="1"/>
    <col min="8" max="8" width="2.875" style="0" customWidth="1"/>
    <col min="9" max="9" width="5.25390625" style="0" customWidth="1"/>
    <col min="10" max="10" width="6.375" style="0" customWidth="1"/>
    <col min="11" max="11" width="7.00390625" style="0" customWidth="1"/>
    <col min="12" max="12" width="2.625" style="0" customWidth="1"/>
    <col min="13" max="13" width="14.125" style="0" customWidth="1"/>
    <col min="14" max="14" width="17.25390625" style="0" customWidth="1"/>
  </cols>
  <sheetData>
    <row r="1" ht="19.5" customHeight="1"/>
    <row r="2" spans="1:14" ht="19.5" customHeight="1" thickBot="1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9.5" customHeight="1">
      <c r="A3" s="120" t="s">
        <v>9</v>
      </c>
      <c r="B3" s="121"/>
      <c r="C3" s="121"/>
      <c r="D3" s="129" t="s">
        <v>43</v>
      </c>
      <c r="E3" s="132" t="s">
        <v>15</v>
      </c>
      <c r="F3" s="133"/>
      <c r="G3" s="134"/>
      <c r="H3" s="134"/>
      <c r="I3" s="134"/>
      <c r="J3" s="134"/>
      <c r="K3" s="134"/>
      <c r="L3" s="134"/>
      <c r="M3" s="139" t="s">
        <v>42</v>
      </c>
      <c r="N3" s="104" t="s">
        <v>8</v>
      </c>
    </row>
    <row r="4" spans="1:14" ht="19.5" customHeight="1">
      <c r="A4" s="123" t="s">
        <v>10</v>
      </c>
      <c r="B4" s="125" t="s">
        <v>12</v>
      </c>
      <c r="C4" s="127" t="s">
        <v>11</v>
      </c>
      <c r="D4" s="130"/>
      <c r="E4" s="135"/>
      <c r="F4" s="136"/>
      <c r="G4" s="136"/>
      <c r="H4" s="136"/>
      <c r="I4" s="136"/>
      <c r="J4" s="136"/>
      <c r="K4" s="136"/>
      <c r="L4" s="136"/>
      <c r="M4" s="140"/>
      <c r="N4" s="105"/>
    </row>
    <row r="5" spans="1:14" ht="19.5" customHeight="1">
      <c r="A5" s="124"/>
      <c r="B5" s="126"/>
      <c r="C5" s="128"/>
      <c r="D5" s="131"/>
      <c r="E5" s="137"/>
      <c r="F5" s="138"/>
      <c r="G5" s="138"/>
      <c r="H5" s="138"/>
      <c r="I5" s="138"/>
      <c r="J5" s="138"/>
      <c r="K5" s="138"/>
      <c r="L5" s="138"/>
      <c r="M5" s="141"/>
      <c r="N5" s="106"/>
    </row>
    <row r="6" spans="1:14" ht="19.5" customHeight="1">
      <c r="A6" s="5" t="s">
        <v>13</v>
      </c>
      <c r="B6" s="114"/>
      <c r="C6" s="115"/>
      <c r="D6" s="70">
        <f>+D7+D12+D15</f>
        <v>7595000</v>
      </c>
      <c r="E6" s="148"/>
      <c r="F6" s="149"/>
      <c r="G6" s="149"/>
      <c r="H6" s="149"/>
      <c r="I6" s="149"/>
      <c r="J6" s="149"/>
      <c r="K6" s="149"/>
      <c r="L6" s="149"/>
      <c r="M6" s="71"/>
      <c r="N6" s="72"/>
    </row>
    <row r="7" spans="1:14" ht="19.5" customHeight="1">
      <c r="A7" s="5"/>
      <c r="B7" s="107" t="s">
        <v>2</v>
      </c>
      <c r="C7" s="108"/>
      <c r="D7" s="70">
        <f>SUM(M8:M11)</f>
        <v>6315000</v>
      </c>
      <c r="E7" s="144"/>
      <c r="F7" s="145"/>
      <c r="G7" s="145"/>
      <c r="H7" s="145"/>
      <c r="I7" s="145"/>
      <c r="J7" s="145"/>
      <c r="K7" s="145"/>
      <c r="L7" s="146"/>
      <c r="M7" s="49"/>
      <c r="N7" s="73"/>
    </row>
    <row r="8" spans="1:14" ht="19.5" customHeight="1">
      <c r="A8" s="5"/>
      <c r="B8" s="2"/>
      <c r="C8" s="3" t="s">
        <v>17</v>
      </c>
      <c r="D8" s="37"/>
      <c r="E8" s="51" t="s">
        <v>19</v>
      </c>
      <c r="F8" s="74" t="s">
        <v>24</v>
      </c>
      <c r="G8" s="50">
        <v>8000</v>
      </c>
      <c r="H8" s="51" t="s">
        <v>25</v>
      </c>
      <c r="I8" s="51">
        <v>30</v>
      </c>
      <c r="J8" s="7" t="s">
        <v>26</v>
      </c>
      <c r="K8" s="7"/>
      <c r="L8" s="7" t="s">
        <v>27</v>
      </c>
      <c r="M8" s="52">
        <f>+G8*I8</f>
        <v>240000</v>
      </c>
      <c r="N8" s="73"/>
    </row>
    <row r="9" spans="1:14" ht="19.5" customHeight="1">
      <c r="A9" s="5"/>
      <c r="B9" s="2"/>
      <c r="C9" s="3"/>
      <c r="D9" s="37"/>
      <c r="E9" s="75" t="s">
        <v>20</v>
      </c>
      <c r="F9" s="75" t="s">
        <v>24</v>
      </c>
      <c r="G9" s="53">
        <v>7500</v>
      </c>
      <c r="H9" s="54" t="s">
        <v>25</v>
      </c>
      <c r="I9" s="54">
        <v>80</v>
      </c>
      <c r="J9" s="14" t="s">
        <v>26</v>
      </c>
      <c r="K9" s="14"/>
      <c r="L9" s="14" t="s">
        <v>27</v>
      </c>
      <c r="M9" s="55">
        <f>+G9*I9</f>
        <v>600000</v>
      </c>
      <c r="N9" s="76"/>
    </row>
    <row r="10" spans="1:14" ht="19.5" customHeight="1">
      <c r="A10" s="5"/>
      <c r="B10" s="2"/>
      <c r="C10" s="10" t="s">
        <v>18</v>
      </c>
      <c r="D10" s="38"/>
      <c r="E10" s="74" t="s">
        <v>20</v>
      </c>
      <c r="F10" s="74" t="s">
        <v>24</v>
      </c>
      <c r="G10" s="50">
        <v>7500</v>
      </c>
      <c r="H10" s="51" t="s">
        <v>25</v>
      </c>
      <c r="I10" s="51">
        <v>250</v>
      </c>
      <c r="J10" s="51" t="s">
        <v>26</v>
      </c>
      <c r="K10" s="51"/>
      <c r="L10" s="51" t="s">
        <v>27</v>
      </c>
      <c r="M10" s="52">
        <f>+G10*I10</f>
        <v>1875000</v>
      </c>
      <c r="N10" s="73"/>
    </row>
    <row r="11" spans="1:14" ht="19.5" customHeight="1">
      <c r="A11" s="5"/>
      <c r="B11" s="11"/>
      <c r="C11" s="11"/>
      <c r="D11" s="39"/>
      <c r="E11" s="75" t="s">
        <v>21</v>
      </c>
      <c r="F11" s="75" t="s">
        <v>24</v>
      </c>
      <c r="G11" s="53">
        <v>6000</v>
      </c>
      <c r="H11" s="54" t="s">
        <v>25</v>
      </c>
      <c r="I11" s="54">
        <v>600</v>
      </c>
      <c r="J11" s="54" t="s">
        <v>26</v>
      </c>
      <c r="K11" s="54"/>
      <c r="L11" s="54" t="s">
        <v>27</v>
      </c>
      <c r="M11" s="52">
        <f>+G11*I11</f>
        <v>3600000</v>
      </c>
      <c r="N11" s="76"/>
    </row>
    <row r="12" spans="1:14" ht="19.5" customHeight="1">
      <c r="A12" s="5"/>
      <c r="B12" s="118" t="s">
        <v>3</v>
      </c>
      <c r="C12" s="119"/>
      <c r="D12" s="77">
        <f>SUM(M13:M14)</f>
        <v>480000</v>
      </c>
      <c r="E12" s="142"/>
      <c r="F12" s="142"/>
      <c r="G12" s="142"/>
      <c r="H12" s="142"/>
      <c r="I12" s="142"/>
      <c r="J12" s="142"/>
      <c r="K12" s="142"/>
      <c r="L12" s="143"/>
      <c r="M12" s="49"/>
      <c r="N12" s="73"/>
    </row>
    <row r="13" spans="1:14" ht="19.5" customHeight="1">
      <c r="A13" s="5"/>
      <c r="B13" s="2"/>
      <c r="C13" s="3" t="s">
        <v>22</v>
      </c>
      <c r="D13" s="37"/>
      <c r="E13" s="51" t="s">
        <v>20</v>
      </c>
      <c r="F13" s="78" t="s">
        <v>24</v>
      </c>
      <c r="G13" s="50">
        <v>7500</v>
      </c>
      <c r="H13" s="51" t="s">
        <v>25</v>
      </c>
      <c r="I13" s="51">
        <v>40</v>
      </c>
      <c r="J13" s="7" t="s">
        <v>26</v>
      </c>
      <c r="K13" s="7"/>
      <c r="L13" s="7" t="s">
        <v>27</v>
      </c>
      <c r="M13" s="52">
        <f>+G13*I13</f>
        <v>300000</v>
      </c>
      <c r="N13" s="73"/>
    </row>
    <row r="14" spans="1:14" ht="19.5" customHeight="1">
      <c r="A14" s="5"/>
      <c r="B14" s="11"/>
      <c r="C14" s="11" t="s">
        <v>23</v>
      </c>
      <c r="D14" s="39"/>
      <c r="E14" s="51" t="s">
        <v>21</v>
      </c>
      <c r="F14" s="75" t="s">
        <v>24</v>
      </c>
      <c r="G14" s="53">
        <v>6000</v>
      </c>
      <c r="H14" s="54" t="s">
        <v>25</v>
      </c>
      <c r="I14" s="54">
        <v>30</v>
      </c>
      <c r="J14" s="14" t="s">
        <v>26</v>
      </c>
      <c r="K14" s="14"/>
      <c r="L14" s="14" t="s">
        <v>27</v>
      </c>
      <c r="M14" s="52">
        <f>+G14*I14</f>
        <v>180000</v>
      </c>
      <c r="N14" s="76"/>
    </row>
    <row r="15" spans="1:14" ht="19.5" customHeight="1">
      <c r="A15" s="5"/>
      <c r="B15" s="116" t="s">
        <v>4</v>
      </c>
      <c r="C15" s="117"/>
      <c r="D15" s="40">
        <f>SUM(M16:M17)</f>
        <v>800000</v>
      </c>
      <c r="E15" s="147"/>
      <c r="F15" s="142"/>
      <c r="G15" s="142"/>
      <c r="H15" s="142"/>
      <c r="I15" s="142"/>
      <c r="J15" s="142"/>
      <c r="K15" s="142"/>
      <c r="L15" s="143"/>
      <c r="M15" s="49">
        <f>+G15*I15</f>
        <v>0</v>
      </c>
      <c r="N15" s="73"/>
    </row>
    <row r="16" spans="1:14" ht="19.5" customHeight="1">
      <c r="A16" s="5"/>
      <c r="B16" s="2"/>
      <c r="C16" s="3"/>
      <c r="D16" s="37"/>
      <c r="E16" s="51" t="s">
        <v>19</v>
      </c>
      <c r="F16" s="78" t="s">
        <v>24</v>
      </c>
      <c r="G16" s="50">
        <v>8000</v>
      </c>
      <c r="H16" s="51" t="s">
        <v>25</v>
      </c>
      <c r="I16" s="51">
        <v>40</v>
      </c>
      <c r="J16" s="7" t="s">
        <v>26</v>
      </c>
      <c r="K16" s="7"/>
      <c r="L16" s="7" t="s">
        <v>27</v>
      </c>
      <c r="M16" s="52">
        <f>+G16*I16</f>
        <v>320000</v>
      </c>
      <c r="N16" s="73"/>
    </row>
    <row r="17" spans="1:14" ht="19.5" customHeight="1">
      <c r="A17" s="12"/>
      <c r="B17" s="13"/>
      <c r="C17" s="11"/>
      <c r="D17" s="39"/>
      <c r="E17" s="51" t="s">
        <v>21</v>
      </c>
      <c r="F17" s="75" t="s">
        <v>24</v>
      </c>
      <c r="G17" s="53">
        <v>6000</v>
      </c>
      <c r="H17" s="54" t="s">
        <v>25</v>
      </c>
      <c r="I17" s="54">
        <v>80</v>
      </c>
      <c r="J17" s="14" t="s">
        <v>26</v>
      </c>
      <c r="K17" s="14"/>
      <c r="L17" s="29" t="s">
        <v>27</v>
      </c>
      <c r="M17" s="52">
        <f>+G17*I17</f>
        <v>480000</v>
      </c>
      <c r="N17" s="76"/>
    </row>
    <row r="18" spans="1:14" ht="19.5" customHeight="1">
      <c r="A18" s="1" t="s">
        <v>14</v>
      </c>
      <c r="B18" s="98"/>
      <c r="C18" s="100"/>
      <c r="D18" s="41">
        <f>D19+D22</f>
        <v>1040000</v>
      </c>
      <c r="E18" s="150"/>
      <c r="F18" s="151"/>
      <c r="G18" s="151"/>
      <c r="H18" s="151"/>
      <c r="I18" s="151"/>
      <c r="J18" s="151"/>
      <c r="K18" s="151"/>
      <c r="L18" s="152"/>
      <c r="M18" s="49"/>
      <c r="N18" s="73"/>
    </row>
    <row r="19" spans="1:14" ht="19.5" customHeight="1">
      <c r="A19" s="5"/>
      <c r="B19" s="96" t="s">
        <v>5</v>
      </c>
      <c r="C19" s="97"/>
      <c r="D19" s="40">
        <f>SUM(M20:M21)</f>
        <v>1040000</v>
      </c>
      <c r="E19" s="79"/>
      <c r="F19" s="56"/>
      <c r="G19" s="56"/>
      <c r="H19" s="56"/>
      <c r="I19" s="56"/>
      <c r="J19" s="25"/>
      <c r="K19" s="25"/>
      <c r="L19" s="26"/>
      <c r="M19" s="49">
        <f>+G19*I19</f>
        <v>0</v>
      </c>
      <c r="N19" s="73"/>
    </row>
    <row r="20" spans="1:14" ht="19.5" customHeight="1">
      <c r="A20" s="5"/>
      <c r="B20" s="2"/>
      <c r="C20" s="3"/>
      <c r="D20" s="37"/>
      <c r="E20" s="74" t="s">
        <v>34</v>
      </c>
      <c r="F20" s="78" t="s">
        <v>35</v>
      </c>
      <c r="G20" s="50">
        <v>100000</v>
      </c>
      <c r="H20" s="51" t="s">
        <v>36</v>
      </c>
      <c r="I20" s="51">
        <v>8</v>
      </c>
      <c r="J20" s="7" t="s">
        <v>6</v>
      </c>
      <c r="K20" s="7"/>
      <c r="L20" s="7" t="s">
        <v>28</v>
      </c>
      <c r="M20" s="52">
        <f>+G20*I20</f>
        <v>800000</v>
      </c>
      <c r="N20" s="73"/>
    </row>
    <row r="21" spans="1:14" ht="19.5" customHeight="1">
      <c r="A21" s="5"/>
      <c r="B21" s="11"/>
      <c r="C21" s="3"/>
      <c r="D21" s="37"/>
      <c r="E21" s="74" t="s">
        <v>31</v>
      </c>
      <c r="F21" s="75" t="s">
        <v>37</v>
      </c>
      <c r="G21" s="53">
        <v>30000</v>
      </c>
      <c r="H21" s="54" t="s">
        <v>38</v>
      </c>
      <c r="I21" s="54">
        <v>8</v>
      </c>
      <c r="J21" s="14" t="s">
        <v>6</v>
      </c>
      <c r="K21" s="14"/>
      <c r="L21" s="14" t="s">
        <v>28</v>
      </c>
      <c r="M21" s="52">
        <f>+G21*I21</f>
        <v>240000</v>
      </c>
      <c r="N21" s="76"/>
    </row>
    <row r="22" spans="1:14" ht="19.5" customHeight="1">
      <c r="A22" s="5"/>
      <c r="B22" s="13"/>
      <c r="C22" s="15"/>
      <c r="D22" s="40">
        <f>SUM(M23)</f>
        <v>0</v>
      </c>
      <c r="E22" s="147"/>
      <c r="F22" s="142"/>
      <c r="G22" s="142"/>
      <c r="H22" s="142"/>
      <c r="I22" s="142"/>
      <c r="J22" s="142"/>
      <c r="K22" s="142"/>
      <c r="L22" s="143"/>
      <c r="M22" s="57"/>
      <c r="N22" s="80"/>
    </row>
    <row r="23" spans="1:14" ht="19.5" customHeight="1" thickBot="1">
      <c r="A23" s="5"/>
      <c r="B23" s="13"/>
      <c r="C23" s="15"/>
      <c r="D23" s="42"/>
      <c r="E23" s="78"/>
      <c r="F23" s="78" t="s">
        <v>29</v>
      </c>
      <c r="G23" s="58"/>
      <c r="H23" s="59" t="s">
        <v>30</v>
      </c>
      <c r="I23" s="59"/>
      <c r="J23" s="7" t="s">
        <v>7</v>
      </c>
      <c r="K23" s="7"/>
      <c r="L23" s="7" t="s">
        <v>16</v>
      </c>
      <c r="M23" s="68"/>
      <c r="N23" s="81"/>
    </row>
    <row r="24" spans="1:14" ht="19.5" customHeight="1" thickBot="1" thickTop="1">
      <c r="A24" s="16" t="s">
        <v>0</v>
      </c>
      <c r="B24" s="94" t="s">
        <v>39</v>
      </c>
      <c r="C24" s="103"/>
      <c r="D24" s="43">
        <f>+D6+D18</f>
        <v>8635000</v>
      </c>
      <c r="E24" s="60"/>
      <c r="F24" s="61"/>
      <c r="G24" s="61"/>
      <c r="H24" s="61"/>
      <c r="I24" s="61"/>
      <c r="J24" s="61"/>
      <c r="K24" s="61"/>
      <c r="L24" s="61"/>
      <c r="M24" s="62"/>
      <c r="N24" s="82"/>
    </row>
    <row r="25" spans="1:14" ht="19.5" customHeight="1" thickBot="1" thickTop="1">
      <c r="A25" s="16" t="s">
        <v>32</v>
      </c>
      <c r="B25" s="17"/>
      <c r="C25" s="18"/>
      <c r="D25" s="43">
        <f>+M25</f>
        <v>431750</v>
      </c>
      <c r="E25" s="153" t="s">
        <v>40</v>
      </c>
      <c r="F25" s="154"/>
      <c r="G25" s="154"/>
      <c r="H25" s="154"/>
      <c r="I25" s="154"/>
      <c r="J25" s="154"/>
      <c r="K25" s="154"/>
      <c r="L25" s="154"/>
      <c r="M25" s="63">
        <f>ROUNDDOWN(+D24*0.05,0)</f>
        <v>431750</v>
      </c>
      <c r="N25" s="82"/>
    </row>
    <row r="26" spans="1:14" ht="19.5" customHeight="1" thickBot="1" thickTop="1">
      <c r="A26" s="19" t="s">
        <v>1</v>
      </c>
      <c r="B26" s="101" t="s">
        <v>41</v>
      </c>
      <c r="C26" s="102"/>
      <c r="D26" s="44">
        <f>+D24+D25</f>
        <v>9066750</v>
      </c>
      <c r="E26" s="64"/>
      <c r="F26" s="65"/>
      <c r="G26" s="66"/>
      <c r="H26" s="66"/>
      <c r="I26" s="66"/>
      <c r="J26" s="66"/>
      <c r="K26" s="66"/>
      <c r="L26" s="66"/>
      <c r="M26" s="67"/>
      <c r="N26" s="83"/>
    </row>
  </sheetData>
  <mergeCells count="24">
    <mergeCell ref="E18:L18"/>
    <mergeCell ref="E25:L25"/>
    <mergeCell ref="B19:C19"/>
    <mergeCell ref="E22:L22"/>
    <mergeCell ref="B18:C18"/>
    <mergeCell ref="B26:C26"/>
    <mergeCell ref="B24:C24"/>
    <mergeCell ref="N3:N5"/>
    <mergeCell ref="B7:C7"/>
    <mergeCell ref="E7:L7"/>
    <mergeCell ref="E15:L15"/>
    <mergeCell ref="E6:L6"/>
    <mergeCell ref="B6:C6"/>
    <mergeCell ref="B15:C15"/>
    <mergeCell ref="B12:C12"/>
    <mergeCell ref="E12:L12"/>
    <mergeCell ref="A3:C3"/>
    <mergeCell ref="A2:N2"/>
    <mergeCell ref="A4:A5"/>
    <mergeCell ref="B4:B5"/>
    <mergeCell ref="C4:C5"/>
    <mergeCell ref="D3:D5"/>
    <mergeCell ref="E3:L5"/>
    <mergeCell ref="M3:M5"/>
  </mergeCells>
  <printOptions/>
  <pageMargins left="0.75" right="0.75" top="1" bottom="1" header="0.512" footer="0.51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hayakawa</cp:lastModifiedBy>
  <cp:lastPrinted>2011-06-23T04:01:05Z</cp:lastPrinted>
  <dcterms:created xsi:type="dcterms:W3CDTF">2008-04-26T12:47:53Z</dcterms:created>
  <dcterms:modified xsi:type="dcterms:W3CDTF">2011-06-23T04:01:09Z</dcterms:modified>
  <cp:category/>
  <cp:version/>
  <cp:contentType/>
  <cp:contentStatus/>
</cp:coreProperties>
</file>